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<sst xmlns="http://schemas.openxmlformats.org/spreadsheetml/2006/main" count="55" uniqueCount="54">
  <si>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</si>
  <si>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</si>
  <si>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</si>
  <si>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</si>
  <si>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</si>
  <si>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</si>
  <si>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</si>
  <si>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</si>
  <si>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</si>
  <si>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</si>
  <si>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</si>
  <si>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</si>
  <si>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</si>
  <si>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</si>
  <si>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</si>
  <si>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</si>
  <si>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</si>
  <si>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</si>
  <si>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</si>
  <si>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</si>
  <si>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</si>
  <si>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</si>
  <si>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</si>
  <si>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</si>
  <si>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</si>
  <si>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</si>
  <si>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</si>
  <si>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</si>
  <si>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</si>
  <si>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</si>
  <si>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</si>
  <si>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</si>
  <si>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</si>
  <si>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</si>
  <si>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</si>
  <si>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</si>
  <si>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</si>
  <si>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</si>
  <si>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</si>
  <si>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</si>
  <si>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</si>
  <si>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</si>
  <si>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</si>
  <si>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</si>
  <si>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</si>
  <si>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</si>
  <si>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</si>
  <si>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</si>
  <si>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</si>
  <si>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</si>
  <si>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</si>
  <si>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</si>
  <si>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</si>
  <si>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16 вересня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</si>
</sst>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3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0" fontId="22" fillId="0" borderId="18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19" xfId="57" applyNumberFormat="1" applyFont="1" applyFill="1" applyBorder="1" applyAlignment="1">
      <alignment horizontal="right" vertical="center" wrapText="1" shrinkToFit="1"/>
      <protection/>
    </xf>
    <xf numFmtId="0" fontId="21" fillId="27" borderId="20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8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3" xfId="57" applyFont="1" applyFill="1" applyBorder="1" applyAlignment="1">
      <alignment horizontal="center" vertical="center" wrapText="1"/>
      <protection/>
    </xf>
    <xf numFmtId="0" fontId="21" fillId="27" borderId="24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8" xfId="57" applyFont="1" applyFill="1" applyBorder="1" applyAlignment="1" applyProtection="1">
      <alignment horizontal="left" vertical="center" wrapText="1"/>
      <protection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1" fillId="33" borderId="0" xfId="54" applyNumberFormat="1" applyFill="1" applyBorder="1">
      <alignment/>
      <protection/>
    </xf>
    <xf numFmtId="173" fontId="24" fillId="0" borderId="20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0" fontId="31" fillId="33" borderId="0" xfId="54" applyFill="1" applyBorder="1">
      <alignment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172" fontId="24" fillId="26" borderId="14" xfId="57" applyNumberFormat="1" applyFont="1" applyFill="1" applyBorder="1" applyAlignment="1">
      <alignment horizontal="center" vertical="center" wrapText="1" shrinkToFit="1"/>
      <protection/>
    </xf>
    <xf numFmtId="172" fontId="28" fillId="0" borderId="26" xfId="57" applyNumberFormat="1" applyFont="1" applyFill="1" applyBorder="1" applyAlignment="1">
      <alignment horizontal="center" vertical="center" wrapText="1" shrinkToFit="1"/>
      <protection/>
    </xf>
    <xf numFmtId="172" fontId="27" fillId="0" borderId="19" xfId="57" applyNumberFormat="1" applyFont="1" applyFill="1" applyBorder="1" applyAlignment="1">
      <alignment horizontal="center" vertical="center" wrapText="1" shrinkToFit="1"/>
      <protection/>
    </xf>
    <xf numFmtId="172" fontId="28" fillId="0" borderId="17" xfId="57" applyNumberFormat="1" applyFont="1" applyFill="1" applyBorder="1" applyAlignment="1">
      <alignment horizontal="center" vertical="center" wrapText="1" shrinkToFit="1"/>
      <protection/>
    </xf>
    <xf numFmtId="172" fontId="28" fillId="0" borderId="27" xfId="57" applyNumberFormat="1" applyFont="1" applyFill="1" applyBorder="1" applyAlignment="1">
      <alignment horizontal="center" vertical="center" wrapText="1" shrinkToFit="1"/>
      <protection/>
    </xf>
    <xf numFmtId="172" fontId="24" fillId="27" borderId="28" xfId="57" applyNumberFormat="1" applyFont="1" applyFill="1" applyBorder="1" applyAlignment="1">
      <alignment horizontal="center" vertical="center" wrapText="1" shrinkToFit="1"/>
      <protection/>
    </xf>
    <xf numFmtId="172" fontId="24" fillId="27" borderId="14" xfId="57" applyNumberFormat="1" applyFont="1" applyFill="1" applyBorder="1" applyAlignment="1">
      <alignment horizontal="center" vertical="center" wrapText="1" shrinkToFit="1"/>
      <protection/>
    </xf>
    <xf numFmtId="172" fontId="28" fillId="0" borderId="29" xfId="57" applyNumberFormat="1" applyFont="1" applyFill="1" applyBorder="1" applyAlignment="1">
      <alignment horizontal="center" vertical="center"/>
      <protection/>
    </xf>
    <xf numFmtId="172" fontId="28" fillId="0" borderId="19" xfId="57" applyNumberFormat="1" applyFont="1" applyFill="1" applyBorder="1" applyAlignment="1">
      <alignment horizontal="center" vertical="center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172" fontId="28" fillId="26" borderId="26" xfId="57" applyNumberFormat="1" applyFont="1" applyFill="1" applyBorder="1" applyAlignment="1">
      <alignment horizontal="center" vertical="center" wrapText="1" shrinkToFit="1"/>
      <protection/>
    </xf>
    <xf numFmtId="172" fontId="29" fillId="0" borderId="18" xfId="54" applyNumberFormat="1" applyFont="1" applyBorder="1" applyAlignment="1">
      <alignment horizontal="center" vertical="center"/>
      <protection/>
    </xf>
    <xf numFmtId="172" fontId="22" fillId="0" borderId="19" xfId="57" applyNumberFormat="1" applyFont="1" applyFill="1" applyBorder="1" applyAlignment="1">
      <alignment horizontal="center" wrapText="1" shrinkToFit="1"/>
      <protection/>
    </xf>
    <xf numFmtId="172" fontId="22" fillId="0" borderId="30" xfId="57" applyNumberFormat="1" applyFont="1" applyFill="1" applyBorder="1" applyAlignment="1">
      <alignment horizontal="center" wrapText="1" shrinkToFit="1"/>
      <protection/>
    </xf>
    <xf numFmtId="172" fontId="21" fillId="0" borderId="14" xfId="57" applyNumberFormat="1" applyFont="1" applyFill="1" applyBorder="1" applyAlignment="1">
      <alignment horizontal="center" vertical="center" wrapText="1" shrinkToFit="1"/>
      <protection/>
    </xf>
    <xf numFmtId="172" fontId="24" fillId="0" borderId="31" xfId="57" applyNumberFormat="1" applyFont="1" applyFill="1" applyBorder="1" applyAlignment="1" applyProtection="1">
      <alignment horizontal="center" vertical="center"/>
      <protection hidden="1"/>
    </xf>
    <xf numFmtId="174" fontId="28" fillId="0" borderId="18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" sqref="G1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15">
        <v>10000000</v>
      </c>
      <c r="B6" s="16" t="s">
        <v>2</v>
      </c>
      <c r="C6" s="41">
        <f>C7+C8+C9</f>
        <v>43749.29</v>
      </c>
      <c r="D6" s="41">
        <f>D7+D8+D9</f>
        <v>42247.03108</v>
      </c>
      <c r="E6" s="42">
        <f aca="true" t="shared" si="0" ref="E6:E16">D6/C6*100</f>
        <v>96.56620960020152</v>
      </c>
    </row>
    <row r="7" spans="1:5" ht="30.75" customHeight="1">
      <c r="A7" s="17">
        <v>11010000</v>
      </c>
      <c r="B7" s="18" t="s">
        <v>10</v>
      </c>
      <c r="C7" s="53">
        <v>42815.1</v>
      </c>
      <c r="D7" s="53">
        <v>40859.7</v>
      </c>
      <c r="E7" s="43">
        <f t="shared" si="0"/>
        <v>95.43291969422003</v>
      </c>
    </row>
    <row r="8" spans="1:5" ht="39" customHeight="1">
      <c r="A8" s="7" t="s">
        <v>22</v>
      </c>
      <c r="B8" s="19" t="s">
        <v>21</v>
      </c>
      <c r="C8" s="53">
        <v>13</v>
      </c>
      <c r="D8" s="53">
        <v>7.81132</v>
      </c>
      <c r="E8" s="43">
        <f t="shared" si="0"/>
        <v>60.08707692307692</v>
      </c>
    </row>
    <row r="9" spans="1:5" ht="39" customHeight="1" thickBot="1">
      <c r="A9" s="7">
        <v>13000000</v>
      </c>
      <c r="B9" s="19" t="s">
        <v>50</v>
      </c>
      <c r="C9" s="53">
        <v>921.19</v>
      </c>
      <c r="D9" s="53">
        <v>1379.5197600000001</v>
      </c>
      <c r="E9" s="43">
        <f t="shared" si="0"/>
        <v>149.7540963319185</v>
      </c>
    </row>
    <row r="10" spans="1:5" ht="27" customHeight="1" thickBot="1">
      <c r="A10" s="15">
        <v>20000000</v>
      </c>
      <c r="B10" s="16" t="s">
        <v>3</v>
      </c>
      <c r="C10" s="41">
        <f>C11+C14+C12+C13</f>
        <v>577.7</v>
      </c>
      <c r="D10" s="41">
        <f>D11+D14+D12+D13</f>
        <v>820.4331299999999</v>
      </c>
      <c r="E10" s="52">
        <f t="shared" si="0"/>
        <v>142.01715942530723</v>
      </c>
    </row>
    <row r="11" spans="1:5" ht="51.75" customHeight="1">
      <c r="A11" s="17" t="s">
        <v>24</v>
      </c>
      <c r="B11" s="32" t="s">
        <v>25</v>
      </c>
      <c r="C11" s="53">
        <v>14</v>
      </c>
      <c r="D11" s="53">
        <v>11.423</v>
      </c>
      <c r="E11" s="43">
        <f t="shared" si="0"/>
        <v>81.59285714285714</v>
      </c>
    </row>
    <row r="12" spans="1:9" ht="28.5" customHeight="1">
      <c r="A12" s="7" t="s">
        <v>29</v>
      </c>
      <c r="B12" s="33" t="s">
        <v>30</v>
      </c>
      <c r="C12" s="53">
        <v>513.7</v>
      </c>
      <c r="D12" s="53">
        <v>554.3</v>
      </c>
      <c r="E12" s="43">
        <f t="shared" si="0"/>
        <v>107.90344559081173</v>
      </c>
      <c r="I12" s="35"/>
    </row>
    <row r="13" spans="1:12" ht="54.75" customHeight="1">
      <c r="A13" s="4" t="s">
        <v>51</v>
      </c>
      <c r="B13" s="34" t="s">
        <v>52</v>
      </c>
      <c r="C13" s="53">
        <v>0</v>
      </c>
      <c r="D13" s="53">
        <v>121.3</v>
      </c>
      <c r="E13" s="43"/>
      <c r="L13" s="21" t="s">
        <v>49</v>
      </c>
    </row>
    <row r="14" spans="1:5" ht="41.25" customHeight="1" thickBot="1">
      <c r="A14" s="4" t="s">
        <v>27</v>
      </c>
      <c r="B14" s="34" t="s">
        <v>28</v>
      </c>
      <c r="C14" s="53">
        <v>50</v>
      </c>
      <c r="D14" s="53">
        <v>133.41013</v>
      </c>
      <c r="E14" s="44" t="s">
        <v>49</v>
      </c>
    </row>
    <row r="15" spans="1:5" ht="28.5" customHeight="1" hidden="1" thickBot="1">
      <c r="A15" s="15" t="s">
        <v>38</v>
      </c>
      <c r="B15" s="16" t="s">
        <v>39</v>
      </c>
      <c r="C15" s="41">
        <f>C16</f>
        <v>0</v>
      </c>
      <c r="D15" s="41">
        <f>D16</f>
        <v>0</v>
      </c>
      <c r="E15" s="43" t="e">
        <f t="shared" si="0"/>
        <v>#DIV/0!</v>
      </c>
    </row>
    <row r="16" spans="1:5" ht="60.75" hidden="1" thickBot="1">
      <c r="A16" s="17" t="s">
        <v>40</v>
      </c>
      <c r="B16" s="20" t="s">
        <v>41</v>
      </c>
      <c r="C16" s="45"/>
      <c r="D16" s="46"/>
      <c r="E16" s="43" t="e">
        <f t="shared" si="0"/>
        <v>#DIV/0!</v>
      </c>
    </row>
    <row r="17" spans="1:5" ht="19.5" thickBot="1">
      <c r="A17" s="22"/>
      <c r="B17" s="23" t="s">
        <v>8</v>
      </c>
      <c r="C17" s="47">
        <f>C6+C10+C15</f>
        <v>44326.99</v>
      </c>
      <c r="D17" s="47">
        <f>D6+D10+D15</f>
        <v>43067.46421</v>
      </c>
      <c r="E17" s="48">
        <f aca="true" t="shared" si="1" ref="E17:E23">D17/C17*100</f>
        <v>97.15855782222073</v>
      </c>
    </row>
    <row r="18" spans="1:5" ht="22.5" customHeight="1" thickBot="1">
      <c r="A18" s="15" t="s">
        <v>5</v>
      </c>
      <c r="B18" s="16" t="s">
        <v>7</v>
      </c>
      <c r="C18" s="41">
        <f>C19+C22+C20+C21</f>
        <v>212352.6</v>
      </c>
      <c r="D18" s="41">
        <f>D19+D22+D20+D21</f>
        <v>202144.7</v>
      </c>
      <c r="E18" s="42">
        <f t="shared" si="1"/>
        <v>95.19294795542885</v>
      </c>
    </row>
    <row r="19" spans="1:5" ht="24.75" customHeight="1">
      <c r="A19" s="24">
        <v>41020000</v>
      </c>
      <c r="B19" s="25" t="s">
        <v>43</v>
      </c>
      <c r="C19" s="53">
        <v>11297.1</v>
      </c>
      <c r="D19" s="53">
        <v>10314.4</v>
      </c>
      <c r="E19" s="49">
        <f t="shared" si="1"/>
        <v>91.30130741517733</v>
      </c>
    </row>
    <row r="20" spans="1:5" ht="24.75" customHeight="1">
      <c r="A20" s="26">
        <v>41030000</v>
      </c>
      <c r="B20" s="27" t="s">
        <v>44</v>
      </c>
      <c r="C20" s="53">
        <v>65011.1</v>
      </c>
      <c r="D20" s="53">
        <v>65011.1</v>
      </c>
      <c r="E20" s="50">
        <f t="shared" si="1"/>
        <v>100</v>
      </c>
    </row>
    <row r="21" spans="1:5" ht="24.75" customHeight="1">
      <c r="A21" s="26">
        <v>41040000</v>
      </c>
      <c r="B21" s="28" t="s">
        <v>45</v>
      </c>
      <c r="C21" s="53">
        <v>6466.7</v>
      </c>
      <c r="D21" s="53">
        <v>6111.6</v>
      </c>
      <c r="E21" s="50">
        <f t="shared" si="1"/>
        <v>94.508791191798</v>
      </c>
    </row>
    <row r="22" spans="1:9" ht="25.5" customHeight="1" thickBot="1">
      <c r="A22" s="26">
        <v>41050000</v>
      </c>
      <c r="B22" s="27" t="s">
        <v>46</v>
      </c>
      <c r="C22" s="53">
        <v>129577.7</v>
      </c>
      <c r="D22" s="53">
        <v>120707.6</v>
      </c>
      <c r="E22" s="50">
        <f t="shared" si="1"/>
        <v>93.15460916500294</v>
      </c>
      <c r="G22" s="36"/>
      <c r="H22" s="36"/>
      <c r="I22" s="36"/>
    </row>
    <row r="23" spans="1:9" ht="29.25" customHeight="1" thickBot="1">
      <c r="A23" s="29"/>
      <c r="B23" s="30" t="s">
        <v>9</v>
      </c>
      <c r="C23" s="51">
        <f>C18+C17</f>
        <v>256679.59</v>
      </c>
      <c r="D23" s="51">
        <f>D18+D17</f>
        <v>245212.16421000002</v>
      </c>
      <c r="E23" s="48">
        <f t="shared" si="1"/>
        <v>95.53239671685623</v>
      </c>
      <c r="G23" s="37"/>
      <c r="H23" s="37"/>
      <c r="I23" s="36"/>
    </row>
    <row r="24" spans="1:9" ht="41.25" customHeight="1" thickBot="1">
      <c r="A24" s="8"/>
      <c r="B24" s="31" t="s">
        <v>26</v>
      </c>
      <c r="C24" s="9"/>
      <c r="D24" s="9">
        <v>0</v>
      </c>
      <c r="E24" s="10">
        <f aca="true" t="shared" si="2" ref="E24:E34">IF(C24=0,"",IF(D24/C24*100&gt;=200,"В/100",D24/C24*100))</f>
      </c>
      <c r="G24" s="36"/>
      <c r="H24" s="36"/>
      <c r="I24" s="36"/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7" t="s">
        <v>31</v>
      </c>
      <c r="B26" s="33" t="s">
        <v>12</v>
      </c>
      <c r="C26" s="58">
        <v>3232.9</v>
      </c>
      <c r="D26" s="58">
        <v>2523.2133</v>
      </c>
      <c r="E26" s="54">
        <f t="shared" si="2"/>
        <v>78.04798478146554</v>
      </c>
    </row>
    <row r="27" spans="1:5" ht="30" customHeight="1">
      <c r="A27" s="7" t="s">
        <v>32</v>
      </c>
      <c r="B27" s="33" t="s">
        <v>13</v>
      </c>
      <c r="C27" s="58">
        <v>85674.783</v>
      </c>
      <c r="D27" s="58">
        <v>69786.83926000001</v>
      </c>
      <c r="E27" s="54">
        <f t="shared" si="2"/>
        <v>81.45551913449259</v>
      </c>
    </row>
    <row r="28" spans="1:5" ht="19.5" customHeight="1">
      <c r="A28" s="7" t="s">
        <v>33</v>
      </c>
      <c r="B28" s="33" t="s">
        <v>14</v>
      </c>
      <c r="C28" s="58">
        <v>50671.696</v>
      </c>
      <c r="D28" s="58">
        <v>41227.03329000001</v>
      </c>
      <c r="E28" s="54">
        <f t="shared" si="2"/>
        <v>81.36106849472732</v>
      </c>
    </row>
    <row r="29" spans="1:5" ht="25.5" customHeight="1">
      <c r="A29" s="7" t="s">
        <v>34</v>
      </c>
      <c r="B29" s="33" t="s">
        <v>19</v>
      </c>
      <c r="C29" s="58">
        <v>111072.69252</v>
      </c>
      <c r="D29" s="58">
        <v>102662.62209000003</v>
      </c>
      <c r="E29" s="54">
        <f t="shared" si="2"/>
        <v>92.42831857300513</v>
      </c>
    </row>
    <row r="30" spans="1:5" ht="25.5" customHeight="1">
      <c r="A30" s="7" t="s">
        <v>35</v>
      </c>
      <c r="B30" s="33" t="s">
        <v>15</v>
      </c>
      <c r="C30" s="58">
        <v>3854.8293200000003</v>
      </c>
      <c r="D30" s="58">
        <v>2920.7993</v>
      </c>
      <c r="E30" s="54">
        <f>IF(C30=0,"",IF(D30/C30*100&gt;=200,"В/100",D30/C30*100))</f>
        <v>75.76987351543751</v>
      </c>
    </row>
    <row r="31" spans="1:5" ht="25.5" customHeight="1">
      <c r="A31" s="7" t="s">
        <v>36</v>
      </c>
      <c r="B31" s="33" t="s">
        <v>16</v>
      </c>
      <c r="C31" s="58">
        <v>1267.98102</v>
      </c>
      <c r="D31" s="58">
        <v>983.02143</v>
      </c>
      <c r="E31" s="54">
        <f>IF(C31=0,"",IF(D31/C31*100&gt;=200,"В/100",D31/C31*100))</f>
        <v>77.52650982110127</v>
      </c>
    </row>
    <row r="32" spans="1:5" ht="30" customHeight="1">
      <c r="A32" s="7" t="s">
        <v>37</v>
      </c>
      <c r="B32" s="33" t="s">
        <v>48</v>
      </c>
      <c r="C32" s="58">
        <v>236.75</v>
      </c>
      <c r="D32" s="58">
        <v>7.3095</v>
      </c>
      <c r="E32" s="54">
        <f t="shared" si="2"/>
        <v>3.0874340021119324</v>
      </c>
    </row>
    <row r="33" spans="1:5" ht="29.25" customHeight="1" thickBot="1">
      <c r="A33" s="4" t="s">
        <v>47</v>
      </c>
      <c r="B33" s="34" t="s">
        <v>17</v>
      </c>
      <c r="C33" s="58">
        <v>12340.53814</v>
      </c>
      <c r="D33" s="58">
        <v>12296.379140000001</v>
      </c>
      <c r="E33" s="55">
        <f t="shared" si="2"/>
        <v>99.64216309289733</v>
      </c>
    </row>
    <row r="34" spans="1:5" s="11" customFormat="1" ht="23.25" customHeight="1" thickBot="1">
      <c r="A34" s="38"/>
      <c r="B34" s="39" t="s">
        <v>18</v>
      </c>
      <c r="C34" s="57">
        <f>SUM(C26:C33)</f>
        <v>268352.17</v>
      </c>
      <c r="D34" s="57">
        <f>SUM(D26:D33)</f>
        <v>232407.21731000007</v>
      </c>
      <c r="E34" s="56">
        <f t="shared" si="2"/>
        <v>86.60530574804001</v>
      </c>
    </row>
    <row r="36" spans="2:5" ht="12.75">
      <c r="B36" s="36"/>
      <c r="C36" s="40"/>
      <c r="D36" s="40"/>
      <c r="E36" s="40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2019-09-26T06:34:32Z</dcterms:modified>
  <cp:category/>
  <cp:version/>
  <cp:contentType/>
  <cp:contentStatus/>
</cp:coreProperties>
</file>